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240" yWindow="240" windowWidth="25340" windowHeight="14820" firstSheet="10" activeTab="17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</sheets>
  <externalReferences>
    <externalReference r:id="rId19"/>
  </externalReferences>
  <definedNames>
    <definedName name="_xlnm.Print_Titles" localSheetId="2">'Dec 2016'!$1:$1</definedName>
    <definedName name="_xlnm.Print_Titles" localSheetId="1">'Nov 2016'!$1:$1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8" i="25" l="1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99" i="24"/>
  <c r="I108" i="24"/>
  <c r="I107" i="24"/>
  <c r="I106" i="24"/>
  <c r="I106" i="23"/>
  <c r="I100" i="24"/>
  <c r="I101" i="24"/>
  <c r="I102" i="24"/>
  <c r="I103" i="24"/>
  <c r="I104" i="24"/>
  <c r="I10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2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>
  <authors>
    <author>Delta Sigma Theta Sorority Inc.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>
  <authors>
    <author>Delta Sigma Theta Sorority Inc.</author>
    <author>tiffany conyers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<sst xmlns="http://schemas.openxmlformats.org/spreadsheetml/2006/main" count="1769" uniqueCount="180">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</sst>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6">
    <xf numFmtId="0" fontId="0" fillId="0" borderId="0"/>
    <xf numFmtId="16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I84" sqref="I84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>
      <c r="A31" s="9"/>
      <c r="B31" s="9"/>
      <c r="C31" s="9"/>
      <c r="D31" s="9"/>
      <c r="E31" s="9"/>
      <c r="F31" s="7"/>
      <c r="G31" s="5"/>
      <c r="H31" s="7"/>
      <c r="I31" s="7"/>
    </row>
    <row r="32" spans="1:9">
      <c r="A32" s="9"/>
      <c r="B32" s="9"/>
      <c r="C32" s="9"/>
      <c r="D32" s="9"/>
      <c r="E32" s="9"/>
      <c r="F32" s="7"/>
      <c r="G32" s="5"/>
      <c r="H32" s="7"/>
      <c r="I32" s="7"/>
    </row>
    <row r="33" spans="1:9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>
      <c r="A35" s="9"/>
      <c r="B35" s="9"/>
      <c r="C35" s="9"/>
      <c r="D35" s="9"/>
      <c r="E35" s="9"/>
      <c r="F35" s="7"/>
      <c r="H35" s="7"/>
      <c r="I35" s="5"/>
    </row>
    <row r="36" spans="1:9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>
      <c r="A83" s="9"/>
      <c r="B83" s="9"/>
      <c r="C83" s="9"/>
      <c r="D83" s="9"/>
      <c r="E83" s="9"/>
      <c r="F83" s="18"/>
      <c r="G83" s="18"/>
      <c r="H83" s="18"/>
      <c r="I83" s="17"/>
    </row>
    <row r="84" spans="1:9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>
      <c r="A85" s="9"/>
      <c r="B85" s="9"/>
      <c r="C85" s="9"/>
      <c r="D85" s="9"/>
      <c r="E85" s="9"/>
      <c r="F85" s="15"/>
      <c r="G85" s="15"/>
      <c r="H85" s="15"/>
      <c r="I85" s="15"/>
    </row>
    <row r="86" spans="1:9">
      <c r="E86" s="14" t="s">
        <v>5</v>
      </c>
      <c r="I86" s="13">
        <v>44270.34</v>
      </c>
    </row>
    <row r="88" spans="1:9" ht="15" thickBot="1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>
      <c r="D91" s="2" t="s">
        <v>1</v>
      </c>
      <c r="F91" s="7"/>
      <c r="G91" s="5"/>
      <c r="H91" s="5"/>
      <c r="I91" s="6">
        <v>55465.78</v>
      </c>
    </row>
    <row r="92" spans="1:9">
      <c r="D92" s="2" t="s">
        <v>0</v>
      </c>
      <c r="G92" s="5"/>
      <c r="H92" s="3"/>
      <c r="I92" s="4">
        <v>28363.5</v>
      </c>
    </row>
    <row r="93" spans="1:9">
      <c r="G93" s="3"/>
      <c r="H93" s="3"/>
    </row>
    <row r="94" spans="1:9">
      <c r="G94" s="3"/>
      <c r="H94" s="3"/>
    </row>
    <row r="95" spans="1:9">
      <c r="G95" s="3"/>
      <c r="H95" s="3"/>
    </row>
    <row r="96" spans="1:9">
      <c r="G96" s="3"/>
      <c r="H96" s="3"/>
    </row>
    <row r="97" spans="8:8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B1" zoomScale="125" workbookViewId="0">
      <selection activeCell="H18" sqref="H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62" t="s">
        <v>111</v>
      </c>
      <c r="D27" s="163"/>
      <c r="E27" s="163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55440.37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>
      <c r="D94" s="82" t="s">
        <v>118</v>
      </c>
      <c r="F94" s="63"/>
      <c r="G94" s="76"/>
      <c r="H94" s="76"/>
      <c r="I94" s="83">
        <v>59498.87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28974.84</v>
      </c>
    </row>
    <row r="98" spans="1:9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Actual_x000D_January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C21" zoomScale="150" workbookViewId="0">
      <selection activeCell="I18" sqref="I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62" t="s">
        <v>111</v>
      </c>
      <c r="D27" s="163"/>
      <c r="E27" s="163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58971.38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>
      <c r="D94" s="82" t="s">
        <v>118</v>
      </c>
      <c r="F94" s="63"/>
      <c r="G94" s="76"/>
      <c r="H94" s="76"/>
      <c r="I94" s="83">
        <v>63867.24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26665.84</v>
      </c>
    </row>
    <row r="98" spans="1:9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Actual_x000D_February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6"/>
  <sheetViews>
    <sheetView topLeftCell="A14" workbookViewId="0">
      <selection activeCell="H49" sqref="H4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>
      <c r="A21" s="67"/>
      <c r="B21" s="67"/>
      <c r="C21" s="162" t="s">
        <v>110</v>
      </c>
      <c r="D21" s="163"/>
      <c r="E21" s="163"/>
      <c r="F21" s="63"/>
      <c r="G21" s="63"/>
      <c r="H21" s="63"/>
      <c r="I21" s="63"/>
    </row>
    <row r="22" spans="1:9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62" t="s">
        <v>111</v>
      </c>
      <c r="D28" s="163"/>
      <c r="E28" s="163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88802.25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63"/>
      <c r="G98" s="76"/>
      <c r="H98" s="76"/>
      <c r="I98" s="135"/>
    </row>
    <row r="99" spans="1:9">
      <c r="D99" s="82" t="s">
        <v>100</v>
      </c>
      <c r="F99" s="136"/>
      <c r="G99" s="76"/>
      <c r="H99" s="137"/>
      <c r="I99" s="138">
        <f>SUM(I100:I108)</f>
        <v>25420.03</v>
      </c>
    </row>
    <row r="100" spans="1:9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>
      <c r="E106" s="97" t="s">
        <v>148</v>
      </c>
      <c r="F106" s="85"/>
      <c r="G106" s="98">
        <v>10000</v>
      </c>
      <c r="H106" s="85"/>
      <c r="I106" s="90">
        <v>10000</v>
      </c>
    </row>
    <row r="107" spans="1:9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32" zoomScale="150" workbookViewId="0">
      <selection activeCell="I40" sqref="I40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>
      <c r="A21" s="67"/>
      <c r="B21" s="67"/>
      <c r="C21" s="162" t="s">
        <v>110</v>
      </c>
      <c r="D21" s="163"/>
      <c r="E21" s="163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62" t="s">
        <v>111</v>
      </c>
      <c r="D28" s="163"/>
      <c r="E28" s="163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87749.99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Actual_x000D_April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zoomScale="150" workbookViewId="0">
      <selection activeCell="D2" sqref="D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>
      <c r="A21" s="67"/>
      <c r="B21" s="67"/>
      <c r="C21" s="162" t="s">
        <v>110</v>
      </c>
      <c r="D21" s="163"/>
      <c r="E21" s="163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62" t="s">
        <v>111</v>
      </c>
      <c r="D28" s="163"/>
      <c r="E28" s="163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81646.600000000006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>
      <c r="D96" s="82" t="s">
        <v>118</v>
      </c>
      <c r="F96" s="63"/>
      <c r="G96" s="76"/>
      <c r="H96" s="76"/>
      <c r="I96" s="83">
        <v>62982.96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Actual_x000D_May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6" zoomScale="150" workbookViewId="0">
      <selection activeCell="I91" sqref="I91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>
      <c r="A21" s="67"/>
      <c r="B21" s="67"/>
      <c r="C21" s="162" t="s">
        <v>110</v>
      </c>
      <c r="D21" s="163"/>
      <c r="E21" s="163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62" t="s">
        <v>111</v>
      </c>
      <c r="D28" s="163"/>
      <c r="E28" s="163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76054.3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>
      <c r="D96" s="82" t="s">
        <v>118</v>
      </c>
      <c r="F96" s="63"/>
      <c r="G96" s="76"/>
      <c r="H96" s="76"/>
      <c r="I96" s="83">
        <v>66235.67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Actual_x000D_June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81" zoomScale="150" workbookViewId="0">
      <selection activeCell="F36" sqref="F36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62" t="s">
        <v>110</v>
      </c>
      <c r="D22" s="163"/>
      <c r="E22" s="163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>
      <c r="A28" s="67"/>
      <c r="B28" s="67"/>
      <c r="C28" s="67"/>
      <c r="D28" s="168" t="s">
        <v>170</v>
      </c>
      <c r="E28" s="168"/>
      <c r="F28" s="169">
        <v>4000</v>
      </c>
      <c r="G28" s="170">
        <v>0</v>
      </c>
      <c r="H28" s="170">
        <v>2759.23</v>
      </c>
      <c r="I28" s="169">
        <f t="shared" ref="I28" si="6">SUM(F28+G28-H28)</f>
        <v>1240.77</v>
      </c>
    </row>
    <row r="29" spans="1:9">
      <c r="A29" s="67"/>
      <c r="B29" s="67"/>
      <c r="C29" s="164" t="s">
        <v>111</v>
      </c>
      <c r="D29" s="165"/>
      <c r="E29" s="165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7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7">
        <f t="shared" si="8"/>
        <v>160</v>
      </c>
    </row>
    <row r="83" spans="1:9" ht="14.25" customHeight="1" thickBot="1">
      <c r="A83" s="67"/>
      <c r="B83" s="67"/>
      <c r="C83" s="67"/>
      <c r="D83" s="168" t="s">
        <v>169</v>
      </c>
      <c r="E83" s="168"/>
      <c r="F83" s="171">
        <v>1684.42</v>
      </c>
      <c r="G83" s="171">
        <v>0</v>
      </c>
      <c r="H83" s="171">
        <v>1027.42</v>
      </c>
      <c r="I83" s="172">
        <f t="shared" ref="I83" si="9">SUM(F83+G83-H83)</f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Actual_x000D_July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78" zoomScale="150" workbookViewId="0">
      <selection activeCell="H83" sqref="H83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62" t="s">
        <v>110</v>
      </c>
      <c r="D22" s="163"/>
      <c r="E22" s="163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168" t="s">
        <v>170</v>
      </c>
      <c r="E28" s="168"/>
      <c r="F28" s="169">
        <v>4000</v>
      </c>
      <c r="G28" s="170">
        <v>0</v>
      </c>
      <c r="H28" s="170">
        <v>3145.26</v>
      </c>
      <c r="I28" s="169">
        <f t="shared" si="3"/>
        <v>854.73999999999978</v>
      </c>
    </row>
    <row r="29" spans="1:9">
      <c r="A29" s="67"/>
      <c r="B29" s="67"/>
      <c r="C29" s="164" t="s">
        <v>111</v>
      </c>
      <c r="D29" s="165"/>
      <c r="E29" s="165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7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7">
        <f t="shared" si="5"/>
        <v>160</v>
      </c>
    </row>
    <row r="83" spans="1:9" ht="14.25" customHeight="1" thickBot="1">
      <c r="A83" s="67"/>
      <c r="B83" s="67"/>
      <c r="C83" s="67"/>
      <c r="D83" s="168" t="s">
        <v>169</v>
      </c>
      <c r="E83" s="168"/>
      <c r="F83" s="171">
        <v>1684.42</v>
      </c>
      <c r="G83" s="171">
        <v>0</v>
      </c>
      <c r="H83" s="171">
        <v>1027.42</v>
      </c>
      <c r="I83" s="172">
        <f t="shared" si="5"/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Actual_x000D_August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tabSelected="1" view="pageLayout" topLeftCell="B90" zoomScale="150" workbookViewId="0">
      <selection activeCell="H101" sqref="H101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3756.12</v>
      </c>
      <c r="I5" s="63">
        <f>SUM(F5,G5,-H5)</f>
        <v>2243.88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650</v>
      </c>
      <c r="I7" s="63">
        <f t="shared" si="0"/>
        <v>6400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119">
        <v>6050</v>
      </c>
      <c r="I16" s="73">
        <f t="shared" ref="I16:I19" si="2">SUM(F16+G16-H16)</f>
        <v>3950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67" t="s">
        <v>72</v>
      </c>
      <c r="D21" s="67"/>
      <c r="E21" s="67"/>
      <c r="F21" s="72">
        <f>SUM(F15:F20)</f>
        <v>45600</v>
      </c>
      <c r="G21" s="72">
        <f>SUM(G15:G20)</f>
        <v>0</v>
      </c>
      <c r="H21" s="72">
        <f>SUM(H15:H20)</f>
        <v>6050</v>
      </c>
      <c r="I21" s="72">
        <f>SUM(I15:I20)</f>
        <v>39550</v>
      </c>
    </row>
    <row r="22" spans="1:9">
      <c r="A22" s="67"/>
      <c r="B22" s="67"/>
      <c r="C22" s="162" t="s">
        <v>110</v>
      </c>
      <c r="D22" s="163"/>
      <c r="E22" s="163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99">
        <v>1830</v>
      </c>
      <c r="H23" s="63">
        <v>0</v>
      </c>
      <c r="I23" s="73">
        <f>SUM(F23+G23-H23)</f>
        <v>3830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>
      <c r="A29" s="67"/>
      <c r="B29" s="67"/>
      <c r="C29" s="162" t="s">
        <v>111</v>
      </c>
      <c r="D29" s="163"/>
      <c r="E29" s="163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84481.37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67"/>
      <c r="E33" s="67"/>
      <c r="F33" s="73"/>
      <c r="G33" s="73"/>
      <c r="H33" s="73"/>
      <c r="I33" s="73"/>
    </row>
    <row r="34" spans="1:9">
      <c r="A34" s="67"/>
      <c r="B34" s="67"/>
      <c r="C34" s="67"/>
      <c r="D34" s="67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10">
        <v>95633.76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99">
        <v>9720</v>
      </c>
      <c r="H40" s="99">
        <v>4300</v>
      </c>
      <c r="I40" s="73">
        <f t="shared" ref="I40:I59" si="4">SUM(F40+G40-H40)</f>
        <v>5420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1090</v>
      </c>
      <c r="H42" s="99">
        <v>1000</v>
      </c>
      <c r="I42" s="73">
        <f t="shared" si="4"/>
        <v>90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1826.75</v>
      </c>
      <c r="I46" s="73">
        <f t="shared" si="4"/>
        <v>6673.25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99">
        <v>3700.44</v>
      </c>
      <c r="I49" s="73">
        <f t="shared" si="4"/>
        <v>299.55999999999995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99">
        <v>25.24</v>
      </c>
      <c r="I50" s="73">
        <f t="shared" si="4"/>
        <v>974.76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99">
        <v>328</v>
      </c>
      <c r="I51" s="73">
        <f t="shared" si="4"/>
        <v>1312</v>
      </c>
    </row>
    <row r="52" spans="1:9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99">
        <v>3200</v>
      </c>
      <c r="I52" s="73">
        <f t="shared" si="4"/>
        <v>800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99">
        <v>120.78</v>
      </c>
      <c r="I53" s="73">
        <f t="shared" si="4"/>
        <v>129.22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143">
        <v>175</v>
      </c>
      <c r="I63" s="81">
        <f>SUM(F63,G63,-H63)</f>
        <v>1025</v>
      </c>
    </row>
    <row r="64" spans="1:9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99">
        <v>1745</v>
      </c>
      <c r="I69" s="80">
        <f t="shared" si="5"/>
        <v>3580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99">
        <v>318.92</v>
      </c>
      <c r="I71" s="80">
        <f t="shared" si="5"/>
        <v>1681.08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99">
        <v>478.5</v>
      </c>
      <c r="I72" s="80">
        <f t="shared" si="5"/>
        <v>1071.5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7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7">
        <f t="shared" si="5"/>
        <v>160</v>
      </c>
    </row>
    <row r="83" spans="1:9" ht="14.25" customHeight="1" thickBot="1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115">
        <v>94837.18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20" t="s">
        <v>177</v>
      </c>
    </row>
    <row r="96" spans="1:9">
      <c r="D96" s="82" t="s">
        <v>118</v>
      </c>
      <c r="F96" s="63"/>
      <c r="G96" s="76"/>
      <c r="H96" s="76"/>
      <c r="I96" s="83">
        <v>0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14202.55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Actual_x000D_September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13" zoomScale="90" workbookViewId="0">
      <selection activeCell="I18" sqref="I18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42191.89</v>
      </c>
    </row>
    <row r="86" spans="1:9" ht="18" customHeight="1">
      <c r="E86" s="2" t="s">
        <v>101</v>
      </c>
      <c r="F86" s="40"/>
      <c r="G86" s="40"/>
      <c r="H86" s="40"/>
      <c r="I86" s="57">
        <v>830.11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>
      <c r="D91" s="2" t="s">
        <v>1</v>
      </c>
      <c r="F91" s="31"/>
      <c r="G91" s="38"/>
      <c r="H91" s="38"/>
      <c r="I91" s="48">
        <v>54566.47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26213.5</v>
      </c>
    </row>
    <row r="95" spans="1:9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 customFormat="1">
      <c r="F113" s="40"/>
      <c r="G113" s="40"/>
      <c r="H113" s="40"/>
      <c r="I113" s="40"/>
    </row>
    <row r="114" spans="6:9" customFormat="1">
      <c r="F114" s="40"/>
      <c r="G114" s="40"/>
      <c r="H114" s="40"/>
      <c r="I114" s="40"/>
    </row>
    <row r="115" spans="6:9" customFormat="1">
      <c r="F115" s="40"/>
      <c r="G115" s="40"/>
      <c r="H115" s="40"/>
      <c r="I115" s="40"/>
    </row>
    <row r="116" spans="6:9" customFormat="1">
      <c r="F116" s="40"/>
      <c r="G116" s="40"/>
      <c r="H116" s="40"/>
      <c r="I116" s="40"/>
    </row>
    <row r="117" spans="6:9" customFormat="1">
      <c r="F117" s="40"/>
      <c r="G117" s="40"/>
      <c r="H117" s="40"/>
      <c r="I117" s="40"/>
    </row>
    <row r="118" spans="6:9" customFormat="1">
      <c r="F118" s="40"/>
      <c r="G118" s="40"/>
      <c r="H118" s="40"/>
      <c r="I118" s="40"/>
    </row>
    <row r="119" spans="6:9" customFormat="1">
      <c r="F119" s="40"/>
      <c r="G119" s="40"/>
      <c r="H119" s="40"/>
      <c r="I119" s="40"/>
    </row>
    <row r="120" spans="6:9" customFormat="1">
      <c r="F120" s="40"/>
      <c r="G120" s="40"/>
      <c r="H120" s="40"/>
      <c r="I120" s="40"/>
    </row>
    <row r="121" spans="6:9" customFormat="1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/>
  <headerFooter>
    <oddHeader>&amp;L&amp;"-,Bold"Accrual&amp;C&amp;"-,Bold" Tampa Alumnae DST
Budget vs. Actual
November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85" zoomScale="90" workbookViewId="0">
      <selection activeCell="H18" sqref="H18"/>
    </sheetView>
  </sheetViews>
  <sheetFormatPr baseColWidth="10" defaultColWidth="8.83203125" defaultRowHeight="14" x14ac:dyDescent="0"/>
  <cols>
    <col min="1" max="3" width="3" style="2" customWidth="1"/>
    <col min="4" max="4" width="5.6640625" style="2" customWidth="1"/>
    <col min="5" max="5" width="27.832031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38934.959999999999</v>
      </c>
    </row>
    <row r="86" spans="1:9" ht="18" customHeight="1">
      <c r="E86" s="2" t="s">
        <v>107</v>
      </c>
      <c r="F86" s="40"/>
      <c r="G86" s="40"/>
      <c r="H86" s="40"/>
      <c r="I86" s="57">
        <v>359.68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>
      <c r="D91" s="2" t="s">
        <v>1</v>
      </c>
      <c r="F91" s="31"/>
      <c r="G91" s="38"/>
      <c r="H91" s="38"/>
      <c r="I91" s="48">
        <v>56007.12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27563.95</v>
      </c>
    </row>
    <row r="95" spans="1:9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>
      <c r="F113" s="40"/>
      <c r="G113" s="40"/>
      <c r="H113" s="40"/>
      <c r="I113" s="40"/>
    </row>
    <row r="114" spans="6:9">
      <c r="F114" s="40"/>
      <c r="G114" s="40"/>
      <c r="H114" s="40"/>
      <c r="I114" s="40"/>
    </row>
    <row r="115" spans="6:9">
      <c r="F115" s="40"/>
      <c r="G115" s="40"/>
      <c r="H115" s="40"/>
      <c r="I115" s="40"/>
    </row>
    <row r="116" spans="6:9">
      <c r="F116" s="40"/>
      <c r="G116" s="40"/>
      <c r="H116" s="40"/>
      <c r="I116" s="40"/>
    </row>
    <row r="117" spans="6:9">
      <c r="F117" s="40"/>
      <c r="G117" s="40"/>
      <c r="H117" s="40"/>
      <c r="I117" s="40"/>
    </row>
    <row r="118" spans="6:9">
      <c r="F118" s="40"/>
      <c r="G118" s="40"/>
      <c r="H118" s="40"/>
      <c r="I118" s="40"/>
    </row>
    <row r="119" spans="6:9">
      <c r="F119" s="40"/>
      <c r="G119" s="40"/>
      <c r="H119" s="40"/>
      <c r="I119" s="40"/>
    </row>
    <row r="120" spans="6:9">
      <c r="F120" s="40"/>
      <c r="G120" s="40"/>
      <c r="H120" s="40"/>
      <c r="I120" s="40"/>
    </row>
    <row r="121" spans="6:9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/>
  <headerFooter>
    <oddHeader>&amp;L&amp;"Times New Roman,Bold"Accrual&amp;C&amp;"Times New Roman,Bold" Tampa Alumnae DST
Budget vs. Actual
December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2"/>
  <sheetViews>
    <sheetView view="pageLayout" topLeftCell="A29" zoomScale="90" workbookViewId="0">
      <selection activeCell="G39" sqref="G3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>
      <c r="A27" s="67"/>
      <c r="B27" s="67"/>
      <c r="C27" s="164" t="s">
        <v>111</v>
      </c>
      <c r="D27" s="165"/>
      <c r="E27" s="165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63751.8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>
      <c r="F105" s="78"/>
      <c r="G105" s="78"/>
      <c r="H105" s="78"/>
      <c r="I105" s="78"/>
    </row>
    <row r="106" spans="1:9">
      <c r="E106" s="88"/>
      <c r="F106" s="78"/>
      <c r="G106" s="78"/>
      <c r="H106" s="78"/>
      <c r="I106" s="78"/>
    </row>
    <row r="107" spans="1:9">
      <c r="F107" s="78"/>
      <c r="G107" s="78"/>
      <c r="H107" s="78"/>
      <c r="I107" s="78"/>
    </row>
    <row r="108" spans="1:9">
      <c r="F108" s="91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23" workbookViewId="0">
      <selection activeCell="H38" sqref="H3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>
      <c r="A27" s="67"/>
      <c r="B27" s="67"/>
      <c r="C27" s="164" t="s">
        <v>111</v>
      </c>
      <c r="D27" s="165"/>
      <c r="E27" s="165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54413.29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31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>
      <c r="A27" s="67"/>
      <c r="B27" s="67"/>
      <c r="C27" s="162" t="s">
        <v>111</v>
      </c>
      <c r="D27" s="163"/>
      <c r="E27" s="163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47467.519999999997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September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6" zoomScale="125" workbookViewId="0">
      <selection activeCell="F10" sqref="F10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>
      <c r="A27" s="67"/>
      <c r="B27" s="67"/>
      <c r="C27" s="162" t="s">
        <v>111</v>
      </c>
      <c r="D27" s="163"/>
      <c r="E27" s="163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45325.75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Actual_x000D_October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85" zoomScale="125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>
      <c r="A27" s="67"/>
      <c r="B27" s="67"/>
      <c r="C27" s="162" t="s">
        <v>111</v>
      </c>
      <c r="D27" s="163"/>
      <c r="E27" s="163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43763.4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>
      <c r="D92" s="82" t="s">
        <v>118</v>
      </c>
      <c r="F92" s="63"/>
      <c r="G92" s="76"/>
      <c r="H92" s="76"/>
      <c r="I92" s="83">
        <v>62393.9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Actual_x000D_November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A23" zoomScale="125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66"/>
      <c r="B1" s="163"/>
      <c r="C1" s="163"/>
      <c r="D1" s="163"/>
      <c r="E1" s="163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>
      <c r="A20" s="67"/>
      <c r="B20" s="67"/>
      <c r="C20" s="162" t="s">
        <v>110</v>
      </c>
      <c r="D20" s="163"/>
      <c r="E20" s="163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62" t="s">
        <v>111</v>
      </c>
      <c r="D28" s="163"/>
      <c r="E28" s="163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E88" s="131" t="s">
        <v>5</v>
      </c>
      <c r="F88" s="78"/>
      <c r="G88" s="78"/>
      <c r="H88" s="78"/>
      <c r="I88" s="83">
        <v>39569.47</v>
      </c>
    </row>
    <row r="89" spans="1:9">
      <c r="F89" s="90"/>
      <c r="G89" s="78"/>
      <c r="H89" s="78"/>
      <c r="I89" s="84"/>
    </row>
    <row r="90" spans="1:9">
      <c r="F90" s="78"/>
      <c r="G90" s="85"/>
      <c r="H90" s="78"/>
      <c r="I90" s="86"/>
    </row>
    <row r="91" spans="1:9" ht="15" thickBot="1">
      <c r="F91" s="78"/>
      <c r="G91" s="78"/>
      <c r="H91" s="78"/>
      <c r="I91" s="87"/>
    </row>
    <row r="92" spans="1:9" ht="16" thickTop="1" thickBot="1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>
      <c r="F93" s="78"/>
      <c r="G93" s="78"/>
      <c r="H93" s="78"/>
      <c r="I93" s="87"/>
    </row>
    <row r="94" spans="1:9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>
      <c r="D95" s="82" t="s">
        <v>118</v>
      </c>
      <c r="F95" s="63"/>
      <c r="G95" s="76"/>
      <c r="H95" s="76"/>
      <c r="I95" s="83">
        <v>59498.87</v>
      </c>
    </row>
    <row r="96" spans="1:9">
      <c r="F96" s="63"/>
      <c r="G96" s="76"/>
      <c r="H96" s="76"/>
      <c r="I96" s="135"/>
    </row>
    <row r="97" spans="1:9">
      <c r="F97" s="63"/>
      <c r="G97" s="76"/>
      <c r="H97" s="76"/>
      <c r="I97" s="135"/>
    </row>
    <row r="98" spans="1:9">
      <c r="D98" s="82" t="s">
        <v>100</v>
      </c>
      <c r="F98" s="136"/>
      <c r="G98" s="76"/>
      <c r="H98" s="137"/>
      <c r="I98" s="138">
        <f>SUM(I99:I106)</f>
        <v>19626.86</v>
      </c>
    </row>
    <row r="99" spans="1:9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Actual_x000D_December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conyers</cp:lastModifiedBy>
  <cp:lastPrinted>2019-10-02T12:11:33Z</cp:lastPrinted>
  <dcterms:created xsi:type="dcterms:W3CDTF">2016-10-02T20:21:07Z</dcterms:created>
  <dcterms:modified xsi:type="dcterms:W3CDTF">2019-10-11T22:40:15Z</dcterms:modified>
</cp:coreProperties>
</file>